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WAL" sheetId="1" r:id="rId1"/>
    <sheet name="REVISI" sheetId="2" r:id="rId2"/>
  </sheets>
  <definedNames/>
  <calcPr fullCalcOnLoad="1"/>
</workbook>
</file>

<file path=xl/sharedStrings.xml><?xml version="1.0" encoding="utf-8"?>
<sst xmlns="http://schemas.openxmlformats.org/spreadsheetml/2006/main" count="115" uniqueCount="88">
  <si>
    <t>1 poin</t>
  </si>
  <si>
    <t>1 lot</t>
  </si>
  <si>
    <t>gain/lot</t>
  </si>
  <si>
    <t>target/6bln</t>
  </si>
  <si>
    <t>trg/bln</t>
  </si>
  <si>
    <t>target/hrn</t>
  </si>
  <si>
    <t>jmlh shm</t>
  </si>
  <si>
    <t>jml lot</t>
  </si>
  <si>
    <t>bumi</t>
  </si>
  <si>
    <t>bbri</t>
  </si>
  <si>
    <t>trub</t>
  </si>
  <si>
    <t>hrg/shm</t>
  </si>
  <si>
    <t>single</t>
  </si>
  <si>
    <t>modal</t>
  </si>
  <si>
    <t>modal multi/b</t>
  </si>
  <si>
    <t>% gain/bln</t>
  </si>
  <si>
    <t>multiple</t>
  </si>
  <si>
    <t>trg/hrn</t>
  </si>
  <si>
    <t>defisit trg/hr</t>
  </si>
  <si>
    <t>saham bumi</t>
  </si>
  <si>
    <t>saham indy</t>
  </si>
  <si>
    <t>saham trub</t>
  </si>
  <si>
    <t>harga real time</t>
  </si>
  <si>
    <t>volume lot</t>
  </si>
  <si>
    <t>modal multi lot</t>
  </si>
  <si>
    <t>1 poin gain</t>
  </si>
  <si>
    <t>gain rupiah</t>
  </si>
  <si>
    <t>harga konstan</t>
  </si>
  <si>
    <t>B</t>
  </si>
  <si>
    <t>I</t>
  </si>
  <si>
    <t>T</t>
  </si>
  <si>
    <t>X</t>
  </si>
  <si>
    <t>Y</t>
  </si>
  <si>
    <t>Z</t>
  </si>
  <si>
    <t>B+25</t>
  </si>
  <si>
    <t>I+25</t>
  </si>
  <si>
    <t>T+1</t>
  </si>
  <si>
    <t>1 p g rup</t>
  </si>
  <si>
    <t>(B+25)*X*500</t>
  </si>
  <si>
    <t>(I+25)*Y*500</t>
  </si>
  <si>
    <t>(T+1)*Z*500</t>
  </si>
  <si>
    <t>500(BX+25X)</t>
  </si>
  <si>
    <t>500(YI+25Y)</t>
  </si>
  <si>
    <t>500(TZ+Z)</t>
  </si>
  <si>
    <t>RUMUS UMUM</t>
  </si>
  <si>
    <t>500(PX)</t>
  </si>
  <si>
    <t>ASET AWAL</t>
  </si>
  <si>
    <t>500(PX+QX)</t>
  </si>
  <si>
    <t xml:space="preserve">GAIN ASSET </t>
  </si>
  <si>
    <t>500(QX)</t>
  </si>
  <si>
    <t>GAIN</t>
  </si>
  <si>
    <t>MODAL AWAL TRANSAKSI</t>
  </si>
  <si>
    <t>1 LOT</t>
  </si>
  <si>
    <t>HARGA REAL</t>
  </si>
  <si>
    <t>P</t>
  </si>
  <si>
    <t>SESUAI SAHAM</t>
  </si>
  <si>
    <t>JUMLAH LOT</t>
  </si>
  <si>
    <t>KELIPATAN 1</t>
  </si>
  <si>
    <t>1 POIN</t>
  </si>
  <si>
    <t>Q</t>
  </si>
  <si>
    <t>CONTOH</t>
  </si>
  <si>
    <t>MODAL</t>
  </si>
  <si>
    <t>GAIN ASSET</t>
  </si>
  <si>
    <t>RUMUS MULTI</t>
  </si>
  <si>
    <t>500(P1*X1+P2*X2)</t>
  </si>
  <si>
    <t>500(Q1*X1+Q2*X2)</t>
  </si>
  <si>
    <t>GAIN TOTAL</t>
  </si>
  <si>
    <t>500[(P1X1+Q1X1)+(P2X2+Q2X2)]</t>
  </si>
  <si>
    <t>GAIN ASET TOTAL</t>
  </si>
  <si>
    <t>P1,P2...Pn</t>
  </si>
  <si>
    <t>HARGA SAHAM2 BERBEDA</t>
  </si>
  <si>
    <t>X1,X2...Xn</t>
  </si>
  <si>
    <t>VOLUME LOT BERBEDA</t>
  </si>
  <si>
    <t>Q1,Q2...Qn</t>
  </si>
  <si>
    <t>SELISIH 1 POIN BERBEDA</t>
  </si>
  <si>
    <t>P1</t>
  </si>
  <si>
    <t>X1</t>
  </si>
  <si>
    <t>Q1</t>
  </si>
  <si>
    <t>P2</t>
  </si>
  <si>
    <t>X2</t>
  </si>
  <si>
    <t>Q2</t>
  </si>
  <si>
    <t>P3</t>
  </si>
  <si>
    <t>X3</t>
  </si>
  <si>
    <t>Q3</t>
  </si>
  <si>
    <t>MODAL MULTI</t>
  </si>
  <si>
    <t>500(P1*X1+P2*X2+P3*X3)</t>
  </si>
  <si>
    <t>500(Q1*X1+Q2*X2+Q3*X3)</t>
  </si>
  <si>
    <t>500*(P1*X1+Q1*X1)+500*(P2*X2+Q2*X2)+500(P3*X3)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</si>
</sst>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8">
    <font>
      <sz val="10"/>
      <name val="Arial"/>
      <family val="2"/>
    </font>
    <font>
      <sz val="11"/>
      <color indexed="8"/>
      <name val="System"/>
      <family val="0"/>
    </font>
    <font>
      <sz val="10"/>
      <color indexed="11"/>
      <name val="System"/>
      <family val="0"/>
    </font>
    <font>
      <sz val="11"/>
      <color indexed="10"/>
      <name val="System"/>
      <family val="0"/>
    </font>
    <font>
      <sz val="11"/>
      <color indexed="11"/>
      <name val="System"/>
      <family val="0"/>
    </font>
    <font>
      <sz val="11"/>
      <color indexed="12"/>
      <name val="System"/>
      <family val="0"/>
    </font>
    <font>
      <sz val="11"/>
      <color indexed="14"/>
      <name val="System"/>
      <family val="0"/>
    </font>
    <font>
      <b/>
      <sz val="11"/>
      <color indexed="8"/>
      <name val="System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  <xf numFmtId="165" fontId="1" fillId="3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4" fontId="1" fillId="4" borderId="0" xfId="0" applyFont="1" applyFill="1" applyAlignment="1">
      <alignment/>
    </xf>
    <xf numFmtId="164" fontId="0" fillId="3" borderId="0" xfId="0" applyFill="1" applyAlignment="1">
      <alignment/>
    </xf>
    <xf numFmtId="164" fontId="1" fillId="5" borderId="0" xfId="0" applyFont="1" applyFill="1" applyAlignment="1">
      <alignment/>
    </xf>
    <xf numFmtId="164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4:7" ht="12.75" customHeight="1">
      <c r="D1" s="1" t="s">
        <v>0</v>
      </c>
      <c r="E1" s="1" t="s">
        <v>0</v>
      </c>
      <c r="F1" s="1" t="s">
        <v>0</v>
      </c>
      <c r="G1" s="1" t="s">
        <v>1</v>
      </c>
    </row>
    <row r="2" spans="2:7" ht="13.5">
      <c r="B2" s="1">
        <v>6</v>
      </c>
      <c r="C2" s="1">
        <v>30</v>
      </c>
      <c r="D2" s="1">
        <v>25</v>
      </c>
      <c r="E2" s="1">
        <v>50</v>
      </c>
      <c r="F2" s="1">
        <v>1</v>
      </c>
      <c r="G2" s="1">
        <v>500</v>
      </c>
    </row>
    <row r="3" spans="1:7" ht="13.5">
      <c r="A3" s="1">
        <v>50000000</v>
      </c>
      <c r="B3" s="1">
        <f>A3/B2</f>
        <v>8333333.333333333</v>
      </c>
      <c r="C3" s="1">
        <f>B3/C2</f>
        <v>277777.77777777775</v>
      </c>
      <c r="D3" s="1">
        <f>C3/D2</f>
        <v>11111.11111111111</v>
      </c>
      <c r="E3" s="1">
        <f>C3/E2</f>
        <v>5555.555555555555</v>
      </c>
      <c r="F3" s="1">
        <f>C3/F2</f>
        <v>277777.77777777775</v>
      </c>
      <c r="G3" s="2" t="s">
        <v>2</v>
      </c>
    </row>
    <row r="4" spans="1:6" ht="13.5">
      <c r="A4" s="3" t="s">
        <v>3</v>
      </c>
      <c r="B4" s="3" t="s">
        <v>4</v>
      </c>
      <c r="C4" s="3" t="s">
        <v>5</v>
      </c>
      <c r="D4" s="3" t="s">
        <v>6</v>
      </c>
      <c r="E4" s="3" t="s">
        <v>6</v>
      </c>
      <c r="F4" s="3" t="s">
        <v>6</v>
      </c>
    </row>
    <row r="5" spans="4:7" ht="13.5">
      <c r="D5" s="1">
        <f>D3/G2</f>
        <v>22.222222222222218</v>
      </c>
      <c r="E5" s="1">
        <f>E3/G2</f>
        <v>11.111111111111109</v>
      </c>
      <c r="F5" s="1">
        <f>F3/G2</f>
        <v>555.5555555555555</v>
      </c>
      <c r="G5" s="4" t="s">
        <v>7</v>
      </c>
    </row>
    <row r="6" spans="4:6" ht="13.5">
      <c r="D6" s="5" t="s">
        <v>8</v>
      </c>
      <c r="E6" s="5" t="s">
        <v>9</v>
      </c>
      <c r="F6" s="5" t="s">
        <v>10</v>
      </c>
    </row>
    <row r="7" spans="3:7" ht="13.5">
      <c r="C7" s="6" t="s">
        <v>11</v>
      </c>
      <c r="D7" s="1">
        <v>2500</v>
      </c>
      <c r="E7" s="1">
        <v>8000</v>
      </c>
      <c r="F7" s="1">
        <v>130</v>
      </c>
      <c r="G7" s="1" t="s">
        <v>12</v>
      </c>
    </row>
    <row r="8" spans="3:9" ht="13.5">
      <c r="C8" s="6" t="s">
        <v>13</v>
      </c>
      <c r="D8" s="7">
        <f>D7*D5*G2</f>
        <v>27777777.777777772</v>
      </c>
      <c r="E8" s="7">
        <f>E7*E5*G2</f>
        <v>44444444.44444444</v>
      </c>
      <c r="F8" s="7">
        <f>F7*F5*G2</f>
        <v>36111111.11111111</v>
      </c>
      <c r="H8" s="1" t="s">
        <v>14</v>
      </c>
      <c r="I8" s="1" t="s">
        <v>15</v>
      </c>
    </row>
    <row r="9" spans="4:9" ht="13.5">
      <c r="D9" s="7">
        <f>D7*D10*G2</f>
        <v>13750000</v>
      </c>
      <c r="E9" s="7">
        <f>E7*E10*G2</f>
        <v>20000000</v>
      </c>
      <c r="F9" s="7">
        <f>F7*F10*G2</f>
        <v>1950000</v>
      </c>
      <c r="G9" s="8" t="s">
        <v>16</v>
      </c>
      <c r="H9" s="9">
        <f>D9+E9+F9</f>
        <v>35700000</v>
      </c>
      <c r="I9" s="10">
        <f>B3/H9</f>
        <v>0.2334267040149393</v>
      </c>
    </row>
    <row r="10" spans="4:6" ht="13.5">
      <c r="D10" s="1">
        <v>11</v>
      </c>
      <c r="E10" s="1">
        <v>5</v>
      </c>
      <c r="F10" s="1">
        <v>30</v>
      </c>
    </row>
    <row r="11" spans="3:6" ht="13.5">
      <c r="C11" s="1" t="s">
        <v>17</v>
      </c>
      <c r="D11" s="1">
        <f>D10*D2*G2</f>
        <v>137500</v>
      </c>
      <c r="E11" s="1">
        <f>E10*E2*G2</f>
        <v>125000</v>
      </c>
      <c r="F11" s="1">
        <f>F10*F2*G2</f>
        <v>15000</v>
      </c>
    </row>
    <row r="12" spans="3:6" ht="13.5">
      <c r="C12" s="1" t="s">
        <v>18</v>
      </c>
      <c r="D12" s="1">
        <f>C3-D11</f>
        <v>140277.77777777775</v>
      </c>
      <c r="E12" s="1">
        <f>D12-E11</f>
        <v>15277.777777777752</v>
      </c>
      <c r="F12" s="1">
        <f>E12-F11</f>
        <v>277.7777777777519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7">
      <selection activeCell="D29" sqref="D29"/>
    </sheetView>
  </sheetViews>
  <sheetFormatPr defaultColWidth="12.57421875" defaultRowHeight="12.75"/>
  <cols>
    <col min="1" max="1" width="20.7109375" style="1" customWidth="1"/>
    <col min="2" max="2" width="53.8515625" style="1" customWidth="1"/>
    <col min="3" max="3" width="27.57421875" style="0" customWidth="1"/>
    <col min="4" max="4" width="14.00390625" style="0" customWidth="1"/>
    <col min="5" max="16384" width="11.57421875" style="0" customWidth="1"/>
  </cols>
  <sheetData>
    <row r="1" spans="2:4" ht="12.75" customHeight="1">
      <c r="B1" s="1" t="s">
        <v>19</v>
      </c>
      <c r="C1" s="1" t="s">
        <v>20</v>
      </c>
      <c r="D1" s="1" t="s">
        <v>21</v>
      </c>
    </row>
    <row r="2" spans="1:4" ht="13.5">
      <c r="A2" s="1" t="s">
        <v>22</v>
      </c>
      <c r="B2" s="1">
        <v>2600</v>
      </c>
      <c r="C2" s="1">
        <v>2175</v>
      </c>
      <c r="D2" s="1">
        <v>135</v>
      </c>
    </row>
    <row r="3" spans="1:4" ht="13.5">
      <c r="A3" s="1" t="s">
        <v>23</v>
      </c>
      <c r="B3" s="1">
        <v>10</v>
      </c>
      <c r="C3" s="1">
        <v>10</v>
      </c>
      <c r="D3" s="1">
        <v>10</v>
      </c>
    </row>
    <row r="4" spans="1:5" ht="13.5">
      <c r="A4" s="1" t="s">
        <v>24</v>
      </c>
      <c r="B4" s="1">
        <f>B2*B3</f>
        <v>26000</v>
      </c>
      <c r="C4" s="1">
        <f>C2*C3</f>
        <v>21750</v>
      </c>
      <c r="D4" s="1">
        <f>D2*D3</f>
        <v>1350</v>
      </c>
      <c r="E4" s="1">
        <f>(B4+C4+D4)*500</f>
        <v>24550000</v>
      </c>
    </row>
    <row r="5" spans="1:5" ht="13.5">
      <c r="A5" s="1" t="s">
        <v>25</v>
      </c>
      <c r="B5" s="1">
        <f>B3*(B2+25)*500</f>
        <v>13125000</v>
      </c>
      <c r="C5" s="1">
        <f>C3*(C2+25)*500</f>
        <v>11000000</v>
      </c>
      <c r="D5" s="1">
        <f>D3*(D2+25)*500</f>
        <v>800000</v>
      </c>
      <c r="E5" s="1">
        <f>B5+C5+D5</f>
        <v>24925000</v>
      </c>
    </row>
    <row r="6" spans="1:5" ht="13.5">
      <c r="A6" s="1" t="s">
        <v>26</v>
      </c>
      <c r="E6" s="1">
        <f>E5-E4</f>
        <v>375000</v>
      </c>
    </row>
    <row r="7" spans="1:4" ht="13.5">
      <c r="A7" s="1" t="s">
        <v>27</v>
      </c>
      <c r="B7" s="1" t="s">
        <v>28</v>
      </c>
      <c r="C7" s="1" t="s">
        <v>29</v>
      </c>
      <c r="D7" s="1" t="s">
        <v>30</v>
      </c>
    </row>
    <row r="8" spans="1:4" ht="13.5">
      <c r="A8" s="1" t="s">
        <v>23</v>
      </c>
      <c r="B8" s="1" t="s">
        <v>31</v>
      </c>
      <c r="C8" s="1" t="s">
        <v>32</v>
      </c>
      <c r="D8" s="1" t="s">
        <v>33</v>
      </c>
    </row>
    <row r="9" spans="1:4" ht="13.5">
      <c r="A9" s="1" t="s">
        <v>25</v>
      </c>
      <c r="B9" s="1" t="s">
        <v>34</v>
      </c>
      <c r="C9" s="1" t="s">
        <v>35</v>
      </c>
      <c r="D9" s="1" t="s">
        <v>36</v>
      </c>
    </row>
    <row r="10" spans="1:4" ht="13.5">
      <c r="A10" s="1" t="s">
        <v>37</v>
      </c>
      <c r="B10" s="11" t="s">
        <v>38</v>
      </c>
      <c r="C10" s="1" t="s">
        <v>39</v>
      </c>
      <c r="D10" s="1" t="s">
        <v>40</v>
      </c>
    </row>
    <row r="11" spans="2:4" ht="13.5">
      <c r="B11" s="1" t="s">
        <v>41</v>
      </c>
      <c r="C11" s="1" t="s">
        <v>42</v>
      </c>
      <c r="D11" s="1" t="s">
        <v>43</v>
      </c>
    </row>
    <row r="12" spans="1:3" ht="13.5">
      <c r="A12" s="12" t="s">
        <v>44</v>
      </c>
      <c r="B12" s="12" t="s">
        <v>45</v>
      </c>
      <c r="C12" s="12" t="s">
        <v>46</v>
      </c>
    </row>
    <row r="13" spans="1:3" ht="13.5">
      <c r="A13" s="12" t="s">
        <v>44</v>
      </c>
      <c r="B13" s="12" t="s">
        <v>47</v>
      </c>
      <c r="C13" s="12" t="s">
        <v>48</v>
      </c>
    </row>
    <row r="14" spans="1:3" ht="13.5">
      <c r="A14" s="12" t="s">
        <v>44</v>
      </c>
      <c r="B14" s="12" t="s">
        <v>49</v>
      </c>
      <c r="C14" s="12" t="s">
        <v>50</v>
      </c>
    </row>
    <row r="15" spans="1:3" ht="13.5">
      <c r="A15" s="12" t="s">
        <v>44</v>
      </c>
      <c r="B15" s="12" t="s">
        <v>45</v>
      </c>
      <c r="C15" s="12" t="s">
        <v>51</v>
      </c>
    </row>
    <row r="16" spans="1:3" ht="13.5">
      <c r="A16" s="9" t="s">
        <v>52</v>
      </c>
      <c r="B16" s="9">
        <v>500</v>
      </c>
      <c r="C16" s="13"/>
    </row>
    <row r="17" spans="1:3" ht="13.5">
      <c r="A17" s="9" t="s">
        <v>53</v>
      </c>
      <c r="B17" s="9" t="s">
        <v>54</v>
      </c>
      <c r="C17" s="9" t="s">
        <v>55</v>
      </c>
    </row>
    <row r="18" spans="1:3" ht="13.5">
      <c r="A18" s="9" t="s">
        <v>56</v>
      </c>
      <c r="B18" s="9" t="s">
        <v>31</v>
      </c>
      <c r="C18" s="9" t="s">
        <v>57</v>
      </c>
    </row>
    <row r="19" spans="1:3" ht="13.5">
      <c r="A19" s="9" t="s">
        <v>58</v>
      </c>
      <c r="B19" s="9" t="s">
        <v>59</v>
      </c>
      <c r="C19" s="9" t="s">
        <v>55</v>
      </c>
    </row>
    <row r="20" ht="13.5">
      <c r="A20" s="8" t="s">
        <v>60</v>
      </c>
    </row>
    <row r="21" spans="1:2" ht="13.5">
      <c r="A21" s="1" t="s">
        <v>54</v>
      </c>
      <c r="B21" s="1">
        <v>8000</v>
      </c>
    </row>
    <row r="22" spans="1:2" ht="13.5">
      <c r="A22" s="1" t="s">
        <v>31</v>
      </c>
      <c r="B22" s="1">
        <v>10</v>
      </c>
    </row>
    <row r="23" spans="1:2" ht="13.5">
      <c r="A23" s="1" t="s">
        <v>59</v>
      </c>
      <c r="B23" s="1">
        <v>50</v>
      </c>
    </row>
    <row r="24" spans="1:3" ht="13.5">
      <c r="A24" s="1" t="s">
        <v>61</v>
      </c>
      <c r="B24" s="1" t="s">
        <v>45</v>
      </c>
      <c r="C24" s="1">
        <f>500*(B$21*B$22)</f>
        <v>40000000</v>
      </c>
    </row>
    <row r="25" spans="1:3" ht="13.5">
      <c r="A25" s="1" t="s">
        <v>46</v>
      </c>
      <c r="B25" s="1" t="s">
        <v>45</v>
      </c>
      <c r="C25" s="1">
        <f>500*(B$21*B$22)</f>
        <v>40000000</v>
      </c>
    </row>
    <row r="26" spans="1:3" ht="13.5">
      <c r="A26" s="1" t="s">
        <v>62</v>
      </c>
      <c r="B26" s="1" t="s">
        <v>47</v>
      </c>
      <c r="C26" s="1">
        <f>500*(B21*B22+B23*B22)</f>
        <v>40250000</v>
      </c>
    </row>
    <row r="27" spans="1:3" ht="13.5">
      <c r="A27" s="1" t="s">
        <v>50</v>
      </c>
      <c r="B27" s="1" t="s">
        <v>49</v>
      </c>
      <c r="C27" s="1">
        <f>500*(B23*B22)</f>
        <v>250000</v>
      </c>
    </row>
    <row r="28" spans="1:3" ht="13.5">
      <c r="A28" s="14" t="s">
        <v>63</v>
      </c>
      <c r="B28" s="14" t="s">
        <v>64</v>
      </c>
      <c r="C28" s="14" t="s">
        <v>51</v>
      </c>
    </row>
    <row r="29" spans="1:3" ht="13.5">
      <c r="A29" s="14"/>
      <c r="B29" s="14" t="s">
        <v>65</v>
      </c>
      <c r="C29" s="14" t="s">
        <v>66</v>
      </c>
    </row>
    <row r="30" spans="1:3" ht="13.5">
      <c r="A30" s="14"/>
      <c r="B30" s="14" t="s">
        <v>67</v>
      </c>
      <c r="C30" s="14" t="s">
        <v>68</v>
      </c>
    </row>
    <row r="31" spans="1:2" ht="13.5">
      <c r="A31" s="9" t="s">
        <v>69</v>
      </c>
      <c r="B31" s="9" t="s">
        <v>70</v>
      </c>
    </row>
    <row r="32" spans="1:2" ht="13.5">
      <c r="A32" s="9" t="s">
        <v>71</v>
      </c>
      <c r="B32" s="9" t="s">
        <v>72</v>
      </c>
    </row>
    <row r="33" spans="1:2" ht="12.75" customHeight="1">
      <c r="A33" s="9" t="s">
        <v>73</v>
      </c>
      <c r="B33" s="9" t="s">
        <v>74</v>
      </c>
    </row>
    <row r="34" ht="13.5">
      <c r="A34" s="15" t="s">
        <v>60</v>
      </c>
    </row>
    <row r="35" spans="1:2" ht="13.5">
      <c r="A35" s="1" t="s">
        <v>75</v>
      </c>
      <c r="B35" s="1">
        <v>2600</v>
      </c>
    </row>
    <row r="36" spans="1:2" ht="13.5">
      <c r="A36" s="1" t="s">
        <v>76</v>
      </c>
      <c r="B36" s="1">
        <v>5</v>
      </c>
    </row>
    <row r="37" spans="1:2" ht="13.5">
      <c r="A37" s="1" t="s">
        <v>77</v>
      </c>
      <c r="B37" s="1">
        <v>25</v>
      </c>
    </row>
    <row r="38" spans="1:2" ht="13.5">
      <c r="A38" s="1" t="s">
        <v>78</v>
      </c>
      <c r="B38" s="1">
        <v>8000</v>
      </c>
    </row>
    <row r="39" spans="1:2" ht="13.5">
      <c r="A39" s="1" t="s">
        <v>79</v>
      </c>
      <c r="B39" s="1">
        <v>5</v>
      </c>
    </row>
    <row r="40" spans="1:2" ht="13.5">
      <c r="A40" s="1" t="s">
        <v>80</v>
      </c>
      <c r="B40" s="1">
        <v>50</v>
      </c>
    </row>
    <row r="41" spans="1:2" ht="13.5">
      <c r="A41" s="1" t="s">
        <v>81</v>
      </c>
      <c r="B41" s="1">
        <v>135</v>
      </c>
    </row>
    <row r="42" spans="1:2" ht="13.5">
      <c r="A42" s="1" t="s">
        <v>82</v>
      </c>
      <c r="B42" s="1">
        <v>5</v>
      </c>
    </row>
    <row r="43" spans="1:2" ht="13.5">
      <c r="A43" s="1" t="s">
        <v>83</v>
      </c>
      <c r="B43" s="1">
        <v>1</v>
      </c>
    </row>
    <row r="44" spans="1:2" ht="13.5">
      <c r="A44" s="1" t="s">
        <v>84</v>
      </c>
      <c r="B44" s="1" t="s">
        <v>85</v>
      </c>
    </row>
    <row r="45" spans="1:2" ht="13.5">
      <c r="A45" s="1" t="s">
        <v>84</v>
      </c>
      <c r="B45" s="1">
        <f>500*(B35*B36+B38*B39+B41*B42)</f>
        <v>26837500</v>
      </c>
    </row>
    <row r="46" spans="1:2" ht="13.5">
      <c r="A46" s="1" t="s">
        <v>50</v>
      </c>
      <c r="B46" s="1" t="s">
        <v>86</v>
      </c>
    </row>
    <row r="47" spans="1:2" ht="13.5">
      <c r="A47" s="1" t="s">
        <v>50</v>
      </c>
      <c r="B47" s="1">
        <f>500*(B37*B36+B40*B39+B43*B42)</f>
        <v>190000</v>
      </c>
    </row>
    <row r="48" spans="1:2" ht="13.5">
      <c r="A48" s="1" t="s">
        <v>62</v>
      </c>
      <c r="B48" s="1" t="s">
        <v>87</v>
      </c>
    </row>
    <row r="49" ht="13.5">
      <c r="B49" s="1">
        <f>500*(B35*B36+B37*B36)+500*(B38*B39+B40*B39)+500*(B41*B42+B43*B42)</f>
        <v>27027500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2009-12-14T23:43:32Z</dcterms:modified>
  <cp:category/>
  <cp:version/>
  <cp:contentType/>
  <cp:contentStatus/>
  <cp:revision>5</cp:revision>
</cp:coreProperties>
</file>